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ontainerleasinguk.sharepoint.com/sites/Office/Shared Documents/Toylander/a. PRICE SHEETS/2022 Price Sheets/Pricesheets for Website/"/>
    </mc:Choice>
  </mc:AlternateContent>
  <xr:revisionPtr revIDLastSave="0" documentId="8_{0D72ED93-E0B8-4594-8B91-F462484DA3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4" i="1" l="1"/>
  <c r="C41" i="1"/>
  <c r="C34" i="1"/>
  <c r="C26" i="1"/>
  <c r="C21" i="1"/>
  <c r="C16" i="1"/>
  <c r="C13" i="1"/>
  <c r="C45" i="1" l="1"/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H60" i="1" l="1"/>
  <c r="D60" i="1"/>
  <c r="H67" i="1" l="1"/>
  <c r="D67" i="1"/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5" i="1"/>
  <c r="D11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2" i="1"/>
  <c r="H63" i="1"/>
  <c r="H64" i="1"/>
  <c r="H65" i="1"/>
  <c r="H66" i="1"/>
  <c r="H68" i="1"/>
  <c r="H69" i="1"/>
  <c r="H70" i="1"/>
  <c r="H71" i="1"/>
  <c r="H72" i="1"/>
  <c r="H73" i="1"/>
  <c r="H75" i="1"/>
  <c r="H76" i="1"/>
  <c r="H77" i="1"/>
  <c r="H78" i="1"/>
  <c r="H79" i="1"/>
  <c r="H80" i="1"/>
  <c r="H81" i="1"/>
  <c r="H3" i="1"/>
  <c r="H82" i="1" l="1"/>
  <c r="D61" i="1" l="1"/>
  <c r="D62" i="1"/>
  <c r="D63" i="1"/>
  <c r="D64" i="1"/>
  <c r="D65" i="1"/>
  <c r="D66" i="1"/>
  <c r="D68" i="1"/>
  <c r="D69" i="1"/>
  <c r="D70" i="1"/>
  <c r="D72" i="1"/>
  <c r="D73" i="1"/>
  <c r="D46" i="1"/>
  <c r="D10" i="1" l="1"/>
  <c r="D50" i="1" l="1"/>
  <c r="D49" i="1"/>
  <c r="D9" i="1"/>
  <c r="D8" i="1"/>
  <c r="D7" i="1"/>
  <c r="D6" i="1"/>
  <c r="D5" i="1"/>
  <c r="D4" i="1"/>
  <c r="D3" i="1"/>
  <c r="D51" i="1"/>
  <c r="D52" i="1"/>
  <c r="D53" i="1"/>
  <c r="D54" i="1"/>
  <c r="D55" i="1"/>
  <c r="D56" i="1"/>
  <c r="D57" i="1"/>
  <c r="D58" i="1"/>
  <c r="D74" i="1" l="1"/>
  <c r="D75" i="1" l="1"/>
  <c r="D76" i="1" s="1"/>
</calcChain>
</file>

<file path=xl/sharedStrings.xml><?xml version="1.0" encoding="utf-8"?>
<sst xmlns="http://schemas.openxmlformats.org/spreadsheetml/2006/main" count="83" uniqueCount="83">
  <si>
    <t>Price (£)</t>
  </si>
  <si>
    <t>Rear axle</t>
  </si>
  <si>
    <t>Steering column</t>
  </si>
  <si>
    <t>Front bumper</t>
  </si>
  <si>
    <t>Motor protection fuse box and spare fuse</t>
  </si>
  <si>
    <t>Rubber Matting for front cab and rear</t>
  </si>
  <si>
    <t>Battery charger 12/24v 230 volt</t>
  </si>
  <si>
    <t>Tow bar inc. fixing bolts and pin</t>
  </si>
  <si>
    <t>OPTIONS AND ACCESSORIES</t>
  </si>
  <si>
    <t>Safety Isolator switch with red removable key</t>
  </si>
  <si>
    <t>FABRICATED PARTS: STEEL</t>
  </si>
  <si>
    <t>WHEELS</t>
  </si>
  <si>
    <t>DRIVE</t>
  </si>
  <si>
    <t>CONTROL</t>
  </si>
  <si>
    <t>BODYWORK</t>
  </si>
  <si>
    <t>COMPONENTS</t>
  </si>
  <si>
    <t>NO VAT</t>
  </si>
  <si>
    <t xml:space="preserve"> 20% total VAT included</t>
  </si>
  <si>
    <t>Bodywork / Panels / Woodwork / Trailer</t>
  </si>
  <si>
    <t>Brake assembly complete with brake materials</t>
  </si>
  <si>
    <t>Outside Europe</t>
  </si>
  <si>
    <t xml:space="preserve">Number plates [3 letters 3 numbers]  </t>
  </si>
  <si>
    <r>
      <t>◄Quantities in column 'A' please.</t>
    </r>
    <r>
      <rPr>
        <b/>
        <sz val="10"/>
        <color indexed="10"/>
        <rFont val="Arial"/>
        <family val="2"/>
      </rPr>
      <t xml:space="preserve"> Please ADD SHIPPING to get FINAL TOTAL</t>
    </r>
  </si>
  <si>
    <t>Safe battery mounting set, strap and bolts for single or twin Batteries</t>
  </si>
  <si>
    <t>Steering wheel Steel, three spoke Black finish</t>
  </si>
  <si>
    <t>Lighting and horn fuse box</t>
  </si>
  <si>
    <t>Electric horn kit</t>
  </si>
  <si>
    <t>Instrument sticker</t>
  </si>
  <si>
    <r>
      <t xml:space="preserve">TO ORDER </t>
    </r>
    <r>
      <rPr>
        <b/>
        <u/>
        <sz val="10"/>
        <color indexed="10"/>
        <rFont val="Arial"/>
        <family val="2"/>
      </rPr>
      <t>ALL</t>
    </r>
    <r>
      <rPr>
        <b/>
        <sz val="10"/>
        <color indexed="10"/>
        <rFont val="Arial"/>
        <family val="2"/>
      </rPr>
      <t xml:space="preserve"> ITEMS ABOVE PLEASE ORDER LINE BELOW:            </t>
    </r>
    <r>
      <rPr>
        <sz val="10"/>
        <rFont val="Arial"/>
        <family val="2"/>
      </rPr>
      <t xml:space="preserve">Total parts individually column B           </t>
    </r>
  </si>
  <si>
    <t>▲Above line for individual parts</t>
  </si>
  <si>
    <t>▼Accessories and alternatives below</t>
  </si>
  <si>
    <t>Aluminium tub side/ rear capping  with correct screws</t>
  </si>
  <si>
    <t xml:space="preserve">Side lamps  mounted in front panel </t>
  </si>
  <si>
    <t>Door handle stickers</t>
  </si>
  <si>
    <t>Safety battery GEL non spill, fully sealed 33 amp hr 12 volt</t>
  </si>
  <si>
    <t>Replacement red pot</t>
  </si>
  <si>
    <r>
      <t xml:space="preserve"> Aluminium chequerplate throttle box complete ready assembled. </t>
    </r>
    <r>
      <rPr>
        <sz val="10"/>
        <color rgb="FFFF0000"/>
        <rFont val="Arial"/>
        <family val="2"/>
      </rPr>
      <t>(or kit options see below.)</t>
    </r>
  </si>
  <si>
    <r>
      <t xml:space="preserve">Windscreen Kit </t>
    </r>
    <r>
      <rPr>
        <sz val="10"/>
        <color rgb="FFFF0000"/>
        <rFont val="Arial"/>
        <family val="2"/>
      </rPr>
      <t>(You assemble)</t>
    </r>
  </si>
  <si>
    <r>
      <t xml:space="preserve">Wheel retaining caps. </t>
    </r>
    <r>
      <rPr>
        <sz val="10"/>
        <color rgb="FFFF0000"/>
        <rFont val="Arial"/>
        <family val="2"/>
      </rPr>
      <t xml:space="preserve">Do not fit until job complete.( Use jubilee clips as temporary fixing). </t>
    </r>
  </si>
  <si>
    <t>Build manual no VAT when purchased alone</t>
  </si>
  <si>
    <t xml:space="preserve">Set of 4 Road wheels with chunky tread tyres </t>
  </si>
  <si>
    <t>Dash board aluminium plate with hole cut for key switch &amp; F/R switch</t>
  </si>
  <si>
    <t>Rear bumper</t>
  </si>
  <si>
    <t>Spare wheel moulding</t>
  </si>
  <si>
    <t>Fuel tank/water tank cap x 2</t>
  </si>
  <si>
    <t>Hub caps, plastic moulded set of 4 red caps, glue on</t>
  </si>
  <si>
    <t>2 Electric motors and gearboxes</t>
  </si>
  <si>
    <t>2 Motor Mounting Plates and bolt sets</t>
  </si>
  <si>
    <t>2 Motor drive sprockets</t>
  </si>
  <si>
    <t>2 Chain and link sets</t>
  </si>
  <si>
    <t>Conversion to two wheels for drive sprocket extension and bearing</t>
  </si>
  <si>
    <t>Ancillary parts pk: Rr bumper ends, seat hinges, Bonnet lock, seat stops, 2 moulded door hinges, 2 moulded side vents</t>
  </si>
  <si>
    <t>Mudflaps - set of 4 steel with holes ready to paint &amp; fit</t>
  </si>
  <si>
    <t>Lighting set: H/lamps x 2, tail light x 2, switches, wire, con blocks, crimps All LED lamps, headlight support nuts&amp;bolts</t>
  </si>
  <si>
    <t>Batten 15 mtrs x 19 x19, 2 Boxes Screws, 2 x Glue, Assorted Screws &amp; Conduit. grilles</t>
  </si>
  <si>
    <t>Fixing kit inc screws, assorted fixings, grilles &amp; conduit  [Body pack]</t>
  </si>
  <si>
    <t>Trailer Build Manual (included in Kit)</t>
  </si>
  <si>
    <t>Standard Trailer Kit with Standard wheels (including Manual)</t>
  </si>
  <si>
    <t>Town &amp; Country Trailer Kit with T &amp; C Tyres</t>
  </si>
  <si>
    <t>Upgrade Standard Trailer tyres to Town &amp; Country Tyres</t>
  </si>
  <si>
    <t>Standard Trailer Batten x 19 x19 x 8mtrs, 1 box screws, pot of glue,</t>
  </si>
  <si>
    <t>Tools / Replacement parts</t>
  </si>
  <si>
    <t>Brake retarding materials</t>
  </si>
  <si>
    <t>Front pivot axle + Support Angles</t>
  </si>
  <si>
    <t>Above items include all nuts, bolts, washers, screws etc to fix and mount all the parts.</t>
  </si>
  <si>
    <t>2 X  GEL BATTERIES 33Amphr 12v (safe non spill)</t>
  </si>
  <si>
    <r>
      <t>Plastic front grill</t>
    </r>
    <r>
      <rPr>
        <sz val="10"/>
        <color rgb="FFFF0000"/>
        <rFont val="Arial"/>
        <family val="2"/>
      </rPr>
      <t>(trim to suit)</t>
    </r>
  </si>
  <si>
    <r>
      <t>Mirrors Round</t>
    </r>
    <r>
      <rPr>
        <sz val="10"/>
        <color rgb="FFFF0000"/>
        <rFont val="Arial"/>
        <family val="2"/>
      </rPr>
      <t xml:space="preserve"> (pair)</t>
    </r>
  </si>
  <si>
    <t>Complete, Assembled body (ideal collection but can arrange UK delivery)</t>
  </si>
  <si>
    <t>Steering bars and stub axles Right or Left hand drive Please state if LHD required</t>
  </si>
  <si>
    <t>Weight per unit</t>
  </si>
  <si>
    <t>Total Weight</t>
  </si>
  <si>
    <t>Speed controller:12/24v including motor wiring, ignition &amp; Fwd/Rev switches &amp; wiring</t>
  </si>
  <si>
    <t>Muguards for T&amp;C trailer (metal, pair)</t>
  </si>
  <si>
    <t>Unihog Price list</t>
  </si>
  <si>
    <t>Ready cut Trailer panel set    STD  OR  T&amp;C        INDICATE WHICH ONE (includes batten)</t>
  </si>
  <si>
    <r>
      <rPr>
        <b/>
        <sz val="14"/>
        <color rgb="FFFF0000"/>
        <rFont val="Arial"/>
        <family val="2"/>
      </rPr>
      <t xml:space="preserve">FREE SHIPPING (UK MAINLAND ONLY) now included for orders over £100.    </t>
    </r>
    <r>
      <rPr>
        <b/>
        <sz val="14"/>
        <color indexed="10"/>
        <rFont val="Arial"/>
        <family val="2"/>
      </rPr>
      <t xml:space="preserve">                  ◄Select quantities in column 'A' please.</t>
    </r>
  </si>
  <si>
    <t>SELECT 1 IN THIS ROW TO CHOOSE BASIC KIT; KIT EXCLUDES WOOD AND PAINT, SEE BELOW FOR OPTIONS</t>
  </si>
  <si>
    <t>TOTAL INC 20 %VAT</t>
  </si>
  <si>
    <r>
      <t xml:space="preserve">Chain guard x 2 </t>
    </r>
    <r>
      <rPr>
        <sz val="10"/>
        <color rgb="FFFF0000"/>
        <rFont val="Arial"/>
        <family val="2"/>
      </rPr>
      <t>(2 Piece)</t>
    </r>
  </si>
  <si>
    <r>
      <t xml:space="preserve">Ready cut Panels CNC router cut, door markings in place </t>
    </r>
    <r>
      <rPr>
        <sz val="10"/>
        <color rgb="FFFF0000"/>
        <rFont val="Arial"/>
        <family val="2"/>
      </rPr>
      <t>(includes batten, glue, screws, conduit, grills ect.)</t>
    </r>
  </si>
  <si>
    <t>As of Feb 2022</t>
  </si>
  <si>
    <r>
      <t xml:space="preserve">Basic Kit all standard parts in list ▲ Saving £29.43  price </t>
    </r>
    <r>
      <rPr>
        <b/>
        <sz val="11"/>
        <rFont val="Arial"/>
        <family val="2"/>
      </rPr>
      <t>£1,984.50 INC VAT</t>
    </r>
    <r>
      <rPr>
        <b/>
        <sz val="12"/>
        <rFont val="Arial"/>
        <family val="2"/>
      </rPr>
      <t xml:space="preserve"> + and FREE UK Mainland SHIPPING (Highlands and Islands may carry a surcharge)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</si>
</sst>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Yes&quot;;&quot;Yes&quot;;&quot;No&quot;"/>
    <numFmt numFmtId="165" formatCode="&quot;£&quot;#,##0.00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22"/>
      <color indexed="10"/>
      <name val="Arial"/>
      <family val="2"/>
    </font>
    <font>
      <b/>
      <u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indexed="12"/>
      <name val="Arial"/>
      <family val="2"/>
    </font>
    <font>
      <sz val="10"/>
      <color indexed="10"/>
      <name val="Arial"/>
      <family val="2"/>
    </font>
    <font>
      <b/>
      <sz val="28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horizontal="left" vertical="top"/>
    </xf>
  </cellStyleXfs>
  <cellXfs count="97">
    <xf numFmtId="0" fontId="0" fillId="0" borderId="0" xfId="0">
      <alignment horizontal="left" vertical="top"/>
    </xf>
    <xf numFmtId="2" fontId="0" fillId="0" borderId="0" xfId="0" applyNumberFormat="1">
      <alignment horizontal="left" vertical="top"/>
    </xf>
    <xf numFmtId="2" fontId="3" fillId="0" borderId="0" xfId="0" applyNumberFormat="1" applyFont="1">
      <alignment horizontal="left" vertical="top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right"/>
    </xf>
    <xf numFmtId="2" fontId="2" fillId="0" borderId="0" xfId="0" applyNumberFormat="1" applyFont="1" applyAlignment="1">
      <alignment horizontal="left" wrapText="1"/>
    </xf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Border="1" applyAlignment="1">
      <alignment horizontal="center" wrapText="1"/>
    </xf>
    <xf numFmtId="1" fontId="2" fillId="0" borderId="0" xfId="0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2" fontId="2" fillId="0" borderId="0" xfId="0" applyNumberFormat="1" applyFont="1" applyAlignment="1">
      <alignment horizontal="right" wrapText="1"/>
    </xf>
    <xf numFmtId="1" fontId="1" fillId="2" borderId="0" xfId="0" applyNumberFormat="1" applyFont="1" applyFill="1" applyAlignment="1">
      <alignment horizontal="center"/>
    </xf>
    <xf numFmtId="1" fontId="1" fillId="2" borderId="0" xfId="0" applyNumberFormat="1" applyFont="1" applyFill="1" applyBorder="1" applyAlignment="1">
      <alignment horizontal="center" wrapText="1"/>
    </xf>
    <xf numFmtId="2" fontId="4" fillId="0" borderId="0" xfId="0" applyNumberFormat="1" applyFont="1" applyAlignment="1">
      <alignment horizontal="left" wrapText="1"/>
    </xf>
    <xf numFmtId="0" fontId="0" fillId="0" borderId="0" xfId="0" applyAlignment="1">
      <alignment horizontal="left"/>
    </xf>
    <xf numFmtId="2" fontId="0" fillId="0" borderId="2" xfId="0" applyNumberFormat="1" applyBorder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4" fontId="4" fillId="0" borderId="0" xfId="0" applyNumberFormat="1" applyFont="1" applyAlignment="1">
      <alignment horizontal="left"/>
    </xf>
    <xf numFmtId="2" fontId="2" fillId="0" borderId="1" xfId="0" applyNumberFormat="1" applyFont="1" applyBorder="1" applyAlignment="1">
      <alignment horizontal="right"/>
    </xf>
    <xf numFmtId="0" fontId="2" fillId="0" borderId="0" xfId="0" applyFont="1">
      <alignment horizontal="left" vertical="top"/>
    </xf>
    <xf numFmtId="2" fontId="4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Alignment="1">
      <alignment horizontal="right" wrapText="1"/>
    </xf>
    <xf numFmtId="1" fontId="2" fillId="2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4" fillId="0" borderId="2" xfId="0" applyNumberFormat="1" applyFont="1" applyBorder="1" applyAlignment="1">
      <alignment horizontal="right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1" fontId="11" fillId="0" borderId="0" xfId="0" applyNumberFormat="1" applyFont="1" applyFill="1" applyAlignment="1">
      <alignment horizontal="left" vertical="top"/>
    </xf>
    <xf numFmtId="2" fontId="6" fillId="3" borderId="0" xfId="0" applyNumberFormat="1" applyFont="1" applyFill="1">
      <alignment horizontal="left" vertical="top"/>
    </xf>
    <xf numFmtId="2" fontId="0" fillId="3" borderId="0" xfId="0" applyNumberFormat="1" applyFill="1" applyAlignment="1">
      <alignment horizontal="center"/>
    </xf>
    <xf numFmtId="0" fontId="6" fillId="3" borderId="0" xfId="0" applyFont="1" applyFill="1">
      <alignment horizontal="left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1" fontId="0" fillId="0" borderId="0" xfId="0" applyNumberFormat="1" applyFill="1" applyAlignment="1">
      <alignment horizontal="center"/>
    </xf>
    <xf numFmtId="2" fontId="5" fillId="0" borderId="0" xfId="0" applyNumberFormat="1" applyFont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2" fontId="0" fillId="0" borderId="0" xfId="0" applyNumberFormat="1" applyFont="1" applyAlignment="1">
      <alignment horizontal="left" wrapText="1"/>
    </xf>
    <xf numFmtId="2" fontId="14" fillId="0" borderId="0" xfId="0" applyNumberFormat="1" applyFont="1">
      <alignment horizontal="left" vertical="top"/>
    </xf>
    <xf numFmtId="0" fontId="14" fillId="0" borderId="0" xfId="0" applyFont="1" applyFill="1" applyBorder="1" applyAlignment="1">
      <alignment horizontal="left"/>
    </xf>
    <xf numFmtId="0" fontId="0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2" fontId="0" fillId="0" borderId="0" xfId="0" applyNumberFormat="1" applyFont="1" applyAlignment="1">
      <alignment horizontal="right" wrapText="1"/>
    </xf>
    <xf numFmtId="2" fontId="0" fillId="5" borderId="0" xfId="0" applyNumberFormat="1" applyFont="1" applyFill="1" applyAlignment="1">
      <alignment horizontal="left"/>
    </xf>
    <xf numFmtId="2" fontId="0" fillId="5" borderId="0" xfId="0" applyNumberFormat="1" applyFill="1" applyAlignment="1">
      <alignment horizontal="right"/>
    </xf>
    <xf numFmtId="2" fontId="1" fillId="5" borderId="0" xfId="0" applyNumberFormat="1" applyFont="1" applyFill="1" applyAlignment="1">
      <alignment horizontal="left"/>
    </xf>
    <xf numFmtId="2" fontId="1" fillId="5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2" fontId="0" fillId="5" borderId="0" xfId="0" applyNumberFormat="1" applyFont="1" applyFill="1" applyAlignment="1">
      <alignment horizontal="left" wrapText="1"/>
    </xf>
    <xf numFmtId="2" fontId="2" fillId="5" borderId="0" xfId="0" applyNumberFormat="1" applyFont="1" applyFill="1" applyAlignment="1">
      <alignment horizontal="left" wrapText="1"/>
    </xf>
    <xf numFmtId="2" fontId="2" fillId="5" borderId="0" xfId="0" applyNumberFormat="1" applyFont="1" applyFill="1" applyAlignment="1">
      <alignment horizontal="left"/>
    </xf>
    <xf numFmtId="2" fontId="1" fillId="5" borderId="0" xfId="0" applyNumberFormat="1" applyFont="1" applyFill="1" applyAlignment="1">
      <alignment horizontal="left" wrapText="1"/>
    </xf>
    <xf numFmtId="4" fontId="0" fillId="5" borderId="0" xfId="0" applyNumberFormat="1" applyFont="1" applyFill="1" applyAlignment="1">
      <alignment horizontal="right"/>
    </xf>
    <xf numFmtId="0" fontId="4" fillId="0" borderId="0" xfId="0" applyFont="1" applyAlignment="1">
      <alignment horizontal="right" vertical="center" wrapText="1"/>
    </xf>
    <xf numFmtId="2" fontId="0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 wrapText="1"/>
    </xf>
    <xf numFmtId="2" fontId="6" fillId="4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15" fillId="0" borderId="0" xfId="0" applyFont="1" applyAlignment="1">
      <alignment horizontal="right" wrapText="1"/>
    </xf>
    <xf numFmtId="2" fontId="0" fillId="0" borderId="3" xfId="0" applyNumberFormat="1" applyBorder="1" applyAlignment="1">
      <alignment horizontal="right"/>
    </xf>
    <xf numFmtId="2" fontId="1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/>
    </xf>
    <xf numFmtId="2" fontId="7" fillId="0" borderId="0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6" fillId="4" borderId="0" xfId="0" applyNumberFormat="1" applyFont="1" applyFill="1" applyAlignment="1">
      <alignment horizontal="left" wrapText="1"/>
    </xf>
    <xf numFmtId="2" fontId="8" fillId="0" borderId="0" xfId="0" applyNumberFormat="1" applyFont="1" applyAlignment="1">
      <alignment horizontal="left" wrapText="1"/>
    </xf>
    <xf numFmtId="0" fontId="17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2" fontId="4" fillId="6" borderId="0" xfId="0" applyNumberFormat="1" applyFont="1" applyFill="1" applyAlignment="1">
      <alignment horizontal="center" vertical="top" wrapText="1"/>
    </xf>
    <xf numFmtId="2" fontId="9" fillId="0" borderId="0" xfId="0" applyNumberFormat="1" applyFont="1" applyAlignment="1">
      <alignment horizontal="right" vertical="center"/>
    </xf>
    <xf numFmtId="4" fontId="9" fillId="0" borderId="0" xfId="0" applyNumberFormat="1" applyFont="1" applyFill="1" applyAlignment="1">
      <alignment horizontal="left"/>
    </xf>
    <xf numFmtId="4" fontId="9" fillId="0" borderId="0" xfId="0" applyNumberFormat="1" applyFont="1" applyAlignment="1">
      <alignment horizontal="left"/>
    </xf>
    <xf numFmtId="4" fontId="9" fillId="5" borderId="0" xfId="0" applyNumberFormat="1" applyFont="1" applyFill="1" applyAlignment="1">
      <alignment horizontal="left"/>
    </xf>
    <xf numFmtId="2" fontId="0" fillId="6" borderId="0" xfId="0" applyNumberFormat="1" applyFont="1" applyFill="1" applyAlignment="1">
      <alignment horizontal="left" wrapText="1"/>
    </xf>
    <xf numFmtId="2" fontId="0" fillId="6" borderId="0" xfId="0" applyNumberFormat="1" applyFill="1" applyAlignment="1">
      <alignment horizontal="right"/>
    </xf>
    <xf numFmtId="2" fontId="0" fillId="6" borderId="1" xfId="0" applyNumberFormat="1" applyFill="1" applyBorder="1" applyAlignment="1">
      <alignment horizontal="right"/>
    </xf>
    <xf numFmtId="2" fontId="0" fillId="6" borderId="0" xfId="0" applyNumberFormat="1" applyFill="1" applyAlignment="1">
      <alignment horizontal="right" wrapText="1"/>
    </xf>
    <xf numFmtId="2" fontId="0" fillId="0" borderId="0" xfId="0" applyNumberFormat="1" applyFill="1" applyAlignment="1">
      <alignment horizontal="right"/>
    </xf>
    <xf numFmtId="2" fontId="0" fillId="0" borderId="0" xfId="0" applyNumberFormat="1" applyFill="1" applyAlignment="1">
      <alignment horizontal="right" wrapText="1"/>
    </xf>
    <xf numFmtId="165" fontId="9" fillId="4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89"/>
  <sheetViews>
    <sheetView tabSelected="1" zoomScale="80" zoomScaleNormal="80" workbookViewId="0">
      <selection activeCell="Q14" sqref="Q14"/>
    </sheetView>
  </sheetViews>
  <sheetFormatPr defaultColWidth="8.85546875" defaultRowHeight="12.75" x14ac:dyDescent="0.2"/>
  <cols>
    <col min="1" max="1" width="4.7109375" style="9" customWidth="1"/>
    <col min="2" max="2" width="97" style="17" customWidth="1"/>
    <col min="3" max="3" width="14.7109375" style="3" customWidth="1"/>
    <col min="4" max="4" width="9.85546875" style="18" bestFit="1" customWidth="1"/>
    <col min="5" max="5" width="35.85546875" style="33" customWidth="1"/>
    <col min="6" max="6" width="8.85546875" style="32"/>
    <col min="7" max="7" width="17.28515625" style="3" customWidth="1"/>
    <col min="8" max="8" width="14.85546875" bestFit="1" customWidth="1"/>
    <col min="13" max="13" width="8.5703125" bestFit="1" customWidth="1"/>
  </cols>
  <sheetData>
    <row r="1" spans="1:13" ht="34.5" customHeight="1" x14ac:dyDescent="0.5">
      <c r="B1" s="83" t="s">
        <v>74</v>
      </c>
      <c r="C1" s="84" t="s">
        <v>81</v>
      </c>
    </row>
    <row r="2" spans="1:13" ht="45" customHeight="1" x14ac:dyDescent="0.2">
      <c r="A2" s="38"/>
      <c r="B2" s="37" t="s">
        <v>76</v>
      </c>
      <c r="C2" s="3" t="s">
        <v>0</v>
      </c>
      <c r="D2" s="5"/>
      <c r="E2" s="30"/>
      <c r="F2" s="31"/>
      <c r="G2" s="28" t="s">
        <v>70</v>
      </c>
      <c r="H2" s="79" t="s">
        <v>71</v>
      </c>
    </row>
    <row r="3" spans="1:13" ht="18.75" customHeight="1" x14ac:dyDescent="0.2">
      <c r="A3" s="7">
        <v>1</v>
      </c>
      <c r="B3" s="42" t="s">
        <v>39</v>
      </c>
      <c r="C3" s="86">
        <v>49.99</v>
      </c>
      <c r="D3" s="19">
        <f>C3*A3</f>
        <v>49.99</v>
      </c>
      <c r="E3"/>
      <c r="F3" s="31"/>
      <c r="G3" s="63"/>
      <c r="H3" s="64">
        <f t="shared" ref="H3:H34" si="0">A3*G3</f>
        <v>0</v>
      </c>
      <c r="L3" s="1">
        <v>49.95</v>
      </c>
    </row>
    <row r="4" spans="1:13" s="1" customFormat="1" ht="19.5" customHeight="1" x14ac:dyDescent="0.2">
      <c r="A4" s="7"/>
      <c r="B4" s="53" t="s">
        <v>63</v>
      </c>
      <c r="C4" s="54">
        <v>66.849999999999994</v>
      </c>
      <c r="D4" s="5">
        <f>A4*C4</f>
        <v>0</v>
      </c>
      <c r="F4" s="31"/>
      <c r="G4" s="64">
        <v>1.7</v>
      </c>
      <c r="H4" s="64">
        <f t="shared" si="0"/>
        <v>0</v>
      </c>
      <c r="L4" s="1">
        <f t="shared" ref="L4:L60" si="1">C4*1.05</f>
        <v>70.192499999999995</v>
      </c>
      <c r="M4"/>
    </row>
    <row r="5" spans="1:13" s="1" customFormat="1" ht="20.100000000000001" customHeight="1" x14ac:dyDescent="0.2">
      <c r="A5" s="7"/>
      <c r="B5" s="53" t="s">
        <v>69</v>
      </c>
      <c r="C5" s="54">
        <v>41.45</v>
      </c>
      <c r="D5" s="5">
        <f t="shared" ref="D5:D9" si="2">A5*C5</f>
        <v>0</v>
      </c>
      <c r="F5" s="31"/>
      <c r="G5" s="64">
        <v>1.5</v>
      </c>
      <c r="H5" s="64">
        <f t="shared" si="0"/>
        <v>0</v>
      </c>
      <c r="L5" s="1">
        <f t="shared" si="1"/>
        <v>43.522500000000008</v>
      </c>
      <c r="M5"/>
    </row>
    <row r="6" spans="1:13" s="2" customFormat="1" ht="18.75" customHeight="1" x14ac:dyDescent="0.2">
      <c r="A6" s="7"/>
      <c r="B6" s="55" t="s">
        <v>2</v>
      </c>
      <c r="C6" s="54">
        <v>28.01</v>
      </c>
      <c r="D6" s="5">
        <f t="shared" si="2"/>
        <v>0</v>
      </c>
      <c r="E6" s="1"/>
      <c r="F6" s="31"/>
      <c r="G6" s="65">
        <v>0.9</v>
      </c>
      <c r="H6" s="64">
        <f t="shared" si="0"/>
        <v>0</v>
      </c>
      <c r="L6" s="1">
        <f t="shared" si="1"/>
        <v>29.410500000000003</v>
      </c>
      <c r="M6"/>
    </row>
    <row r="7" spans="1:13" s="1" customFormat="1" ht="21.75" customHeight="1" x14ac:dyDescent="0.2">
      <c r="A7" s="7"/>
      <c r="B7" s="55" t="s">
        <v>24</v>
      </c>
      <c r="C7" s="54">
        <v>37.43</v>
      </c>
      <c r="D7" s="5">
        <f t="shared" si="2"/>
        <v>0</v>
      </c>
      <c r="E7" s="2"/>
      <c r="F7" s="31"/>
      <c r="G7" s="65">
        <v>0.6</v>
      </c>
      <c r="H7" s="64">
        <f t="shared" si="0"/>
        <v>0</v>
      </c>
      <c r="L7" s="1">
        <f t="shared" si="1"/>
        <v>39.301500000000004</v>
      </c>
      <c r="M7"/>
    </row>
    <row r="8" spans="1:13" s="1" customFormat="1" ht="20.100000000000001" customHeight="1" x14ac:dyDescent="0.2">
      <c r="A8" s="7"/>
      <c r="B8" s="55" t="s">
        <v>1</v>
      </c>
      <c r="C8" s="56">
        <v>33.36</v>
      </c>
      <c r="D8" s="5">
        <f t="shared" si="2"/>
        <v>0</v>
      </c>
      <c r="F8" s="31"/>
      <c r="G8" s="65">
        <v>2.1</v>
      </c>
      <c r="H8" s="64">
        <f t="shared" si="0"/>
        <v>0</v>
      </c>
      <c r="L8" s="1">
        <f t="shared" si="1"/>
        <v>35.027999999999999</v>
      </c>
      <c r="M8"/>
    </row>
    <row r="9" spans="1:13" s="1" customFormat="1" ht="20.100000000000001" customHeight="1" x14ac:dyDescent="0.2">
      <c r="A9" s="7"/>
      <c r="B9" s="55" t="s">
        <v>19</v>
      </c>
      <c r="C9" s="54">
        <v>78.89</v>
      </c>
      <c r="D9" s="5">
        <f t="shared" si="2"/>
        <v>0</v>
      </c>
      <c r="F9" s="31"/>
      <c r="G9" s="65">
        <v>2.1</v>
      </c>
      <c r="H9" s="64">
        <f t="shared" si="0"/>
        <v>0</v>
      </c>
      <c r="L9" s="1">
        <f t="shared" si="1"/>
        <v>82.834500000000006</v>
      </c>
      <c r="M9"/>
    </row>
    <row r="10" spans="1:13" s="1" customFormat="1" ht="20.100000000000001" customHeight="1" x14ac:dyDescent="0.2">
      <c r="A10" s="7"/>
      <c r="B10" s="55" t="s">
        <v>3</v>
      </c>
      <c r="C10" s="54">
        <v>41.45</v>
      </c>
      <c r="D10" s="5">
        <f>A10*C10</f>
        <v>0</v>
      </c>
      <c r="F10" s="31"/>
      <c r="G10" s="3">
        <v>2.1</v>
      </c>
      <c r="H10" s="64">
        <f t="shared" si="0"/>
        <v>0</v>
      </c>
      <c r="L10" s="1">
        <f t="shared" si="1"/>
        <v>43.522500000000008</v>
      </c>
      <c r="M10"/>
    </row>
    <row r="11" spans="1:13" s="22" customFormat="1" ht="20.85" customHeight="1" x14ac:dyDescent="0.2">
      <c r="A11" s="7"/>
      <c r="B11" s="53" t="s">
        <v>42</v>
      </c>
      <c r="C11" s="54">
        <v>33.36</v>
      </c>
      <c r="D11" s="21">
        <f>A10*C10</f>
        <v>0</v>
      </c>
      <c r="F11" s="31"/>
      <c r="G11" s="66">
        <v>2.1</v>
      </c>
      <c r="H11" s="64">
        <f t="shared" si="0"/>
        <v>0</v>
      </c>
      <c r="L11" s="1">
        <f t="shared" si="1"/>
        <v>35.027999999999999</v>
      </c>
      <c r="M11"/>
    </row>
    <row r="12" spans="1:13" s="1" customFormat="1" ht="20.100000000000001" customHeight="1" x14ac:dyDescent="0.2">
      <c r="A12" s="7"/>
      <c r="B12" s="53" t="s">
        <v>64</v>
      </c>
      <c r="C12" s="54"/>
      <c r="D12" s="5"/>
      <c r="E12" s="48"/>
      <c r="F12" s="31"/>
      <c r="G12" s="65"/>
      <c r="H12" s="64">
        <f t="shared" si="0"/>
        <v>0</v>
      </c>
      <c r="L12" s="1">
        <f t="shared" si="1"/>
        <v>0</v>
      </c>
      <c r="M12"/>
    </row>
    <row r="13" spans="1:13" s="1" customFormat="1" ht="20.100000000000001" customHeight="1" x14ac:dyDescent="0.25">
      <c r="A13" s="7"/>
      <c r="B13" s="57" t="s">
        <v>10</v>
      </c>
      <c r="C13" s="87">
        <f>SUM(C4:C11)</f>
        <v>360.8</v>
      </c>
      <c r="D13" s="5">
        <f t="shared" ref="D13:D45" si="3">A13*C13</f>
        <v>0</v>
      </c>
      <c r="E13" s="48"/>
      <c r="F13" s="31"/>
      <c r="G13" s="65">
        <v>11</v>
      </c>
      <c r="H13" s="64">
        <f t="shared" si="0"/>
        <v>0</v>
      </c>
      <c r="L13" s="1">
        <f t="shared" si="1"/>
        <v>378.84000000000003</v>
      </c>
    </row>
    <row r="14" spans="1:13" s="1" customFormat="1" ht="20.100000000000001" customHeight="1" x14ac:dyDescent="0.2">
      <c r="A14" s="7"/>
      <c r="B14" s="53" t="s">
        <v>40</v>
      </c>
      <c r="C14" s="54">
        <v>187.59</v>
      </c>
      <c r="D14" s="5">
        <f t="shared" si="3"/>
        <v>0</v>
      </c>
      <c r="E14" s="48"/>
      <c r="F14" s="31"/>
      <c r="G14" s="66">
        <v>17</v>
      </c>
      <c r="H14" s="64">
        <f t="shared" si="0"/>
        <v>0</v>
      </c>
      <c r="L14" s="1">
        <f t="shared" si="1"/>
        <v>196.96950000000001</v>
      </c>
      <c r="M14"/>
    </row>
    <row r="15" spans="1:13" s="1" customFormat="1" ht="20.100000000000001" customHeight="1" x14ac:dyDescent="0.2">
      <c r="A15" s="7"/>
      <c r="B15" s="53" t="s">
        <v>50</v>
      </c>
      <c r="C15" s="54">
        <v>63.67</v>
      </c>
      <c r="D15" s="5">
        <f t="shared" si="3"/>
        <v>0</v>
      </c>
      <c r="F15" s="31"/>
      <c r="G15" s="65"/>
      <c r="H15" s="64">
        <f t="shared" si="0"/>
        <v>0</v>
      </c>
      <c r="L15" s="1">
        <f t="shared" si="1"/>
        <v>66.853500000000011</v>
      </c>
      <c r="M15"/>
    </row>
    <row r="16" spans="1:13" s="22" customFormat="1" ht="20.85" customHeight="1" x14ac:dyDescent="0.25">
      <c r="A16" s="9"/>
      <c r="B16" s="43" t="s">
        <v>11</v>
      </c>
      <c r="C16" s="88">
        <f>SUM(C14:C15)</f>
        <v>251.26</v>
      </c>
      <c r="D16" s="5">
        <f t="shared" si="3"/>
        <v>0</v>
      </c>
      <c r="F16" s="31"/>
      <c r="G16" s="65">
        <v>17</v>
      </c>
      <c r="H16" s="64">
        <f t="shared" si="0"/>
        <v>0</v>
      </c>
      <c r="L16" s="1">
        <f t="shared" si="1"/>
        <v>263.82299999999998</v>
      </c>
      <c r="M16"/>
    </row>
    <row r="17" spans="1:13" s="1" customFormat="1" ht="20.100000000000001" customHeight="1" x14ac:dyDescent="0.2">
      <c r="A17" s="7"/>
      <c r="B17" s="53" t="s">
        <v>46</v>
      </c>
      <c r="C17" s="54">
        <v>334.12</v>
      </c>
      <c r="D17" s="5">
        <f t="shared" si="3"/>
        <v>0</v>
      </c>
      <c r="F17" s="31"/>
      <c r="G17" s="65">
        <v>7</v>
      </c>
      <c r="H17" s="64">
        <f t="shared" si="0"/>
        <v>0</v>
      </c>
      <c r="L17" s="1">
        <f t="shared" si="1"/>
        <v>350.82600000000002</v>
      </c>
      <c r="M17"/>
    </row>
    <row r="18" spans="1:13" s="1" customFormat="1" ht="20.100000000000001" customHeight="1" x14ac:dyDescent="0.2">
      <c r="A18" s="8"/>
      <c r="B18" s="53" t="s">
        <v>47</v>
      </c>
      <c r="C18" s="54">
        <v>29.41</v>
      </c>
      <c r="D18" s="5">
        <f t="shared" si="3"/>
        <v>0</v>
      </c>
      <c r="F18" s="31"/>
      <c r="G18" s="65">
        <v>1</v>
      </c>
      <c r="H18" s="64">
        <f t="shared" si="0"/>
        <v>0</v>
      </c>
      <c r="L18" s="1">
        <f t="shared" si="1"/>
        <v>30.880500000000001</v>
      </c>
      <c r="M18"/>
    </row>
    <row r="19" spans="1:13" s="1" customFormat="1" ht="20.100000000000001" customHeight="1" x14ac:dyDescent="0.2">
      <c r="A19" s="7"/>
      <c r="B19" s="53" t="s">
        <v>48</v>
      </c>
      <c r="C19" s="54">
        <v>33.44</v>
      </c>
      <c r="D19" s="5">
        <f t="shared" si="3"/>
        <v>0</v>
      </c>
      <c r="F19" s="31"/>
      <c r="G19" s="65">
        <v>0.2</v>
      </c>
      <c r="H19" s="64">
        <f t="shared" si="0"/>
        <v>0</v>
      </c>
      <c r="L19" s="1">
        <f t="shared" si="1"/>
        <v>35.112000000000002</v>
      </c>
      <c r="M19"/>
    </row>
    <row r="20" spans="1:13" s="1" customFormat="1" ht="20.100000000000001" customHeight="1" x14ac:dyDescent="0.2">
      <c r="A20" s="7"/>
      <c r="B20" s="53" t="s">
        <v>49</v>
      </c>
      <c r="C20" s="54">
        <v>23.15</v>
      </c>
      <c r="D20" s="21">
        <f t="shared" ref="D20" si="4">A19*C19</f>
        <v>0</v>
      </c>
      <c r="F20" s="31"/>
      <c r="G20" s="67">
        <v>0.4</v>
      </c>
      <c r="H20" s="64">
        <f t="shared" si="0"/>
        <v>0</v>
      </c>
      <c r="L20" s="1">
        <f t="shared" si="1"/>
        <v>24.307500000000001</v>
      </c>
      <c r="M20"/>
    </row>
    <row r="21" spans="1:13" ht="24.75" customHeight="1" x14ac:dyDescent="0.25">
      <c r="B21" s="23" t="s">
        <v>12</v>
      </c>
      <c r="C21" s="88">
        <f>SUM(C17:C20)</f>
        <v>420.12</v>
      </c>
      <c r="D21" s="5">
        <f t="shared" ref="D21" si="5">C21*A21</f>
        <v>0</v>
      </c>
      <c r="E21" s="1"/>
      <c r="F21" s="31"/>
      <c r="G21" s="52">
        <v>8.4</v>
      </c>
      <c r="H21" s="64">
        <f t="shared" si="0"/>
        <v>0</v>
      </c>
      <c r="L21" s="1">
        <f t="shared" si="1"/>
        <v>441.12600000000003</v>
      </c>
    </row>
    <row r="22" spans="1:13" ht="20.100000000000001" customHeight="1" x14ac:dyDescent="0.2">
      <c r="A22" s="14"/>
      <c r="B22" s="58" t="s">
        <v>72</v>
      </c>
      <c r="C22" s="54">
        <v>222.38</v>
      </c>
      <c r="D22" s="5">
        <f t="shared" ref="D22" si="6">A22*C22</f>
        <v>0</v>
      </c>
      <c r="E22"/>
      <c r="F22" s="31"/>
      <c r="G22" s="52">
        <v>1.1000000000000001</v>
      </c>
      <c r="H22" s="64">
        <f t="shared" si="0"/>
        <v>0</v>
      </c>
      <c r="L22" s="1">
        <f t="shared" si="1"/>
        <v>233.499</v>
      </c>
    </row>
    <row r="23" spans="1:13" ht="20.100000000000001" customHeight="1" x14ac:dyDescent="0.2">
      <c r="A23" s="14"/>
      <c r="B23" s="58" t="s">
        <v>36</v>
      </c>
      <c r="C23" s="54">
        <v>80</v>
      </c>
      <c r="D23" s="5">
        <f t="shared" si="3"/>
        <v>0</v>
      </c>
      <c r="E23"/>
      <c r="F23" s="31"/>
      <c r="G23" s="68">
        <v>2</v>
      </c>
      <c r="H23" s="64">
        <f t="shared" si="0"/>
        <v>0</v>
      </c>
      <c r="L23" s="1">
        <f t="shared" si="1"/>
        <v>84</v>
      </c>
    </row>
    <row r="24" spans="1:13" s="1" customFormat="1" ht="20.100000000000001" customHeight="1" x14ac:dyDescent="0.2">
      <c r="A24" s="14"/>
      <c r="B24" s="59" t="s">
        <v>9</v>
      </c>
      <c r="C24" s="54">
        <v>9.36</v>
      </c>
      <c r="D24" s="5">
        <f t="shared" si="3"/>
        <v>0</v>
      </c>
      <c r="E24"/>
      <c r="F24" s="31"/>
      <c r="G24" s="65">
        <v>0.2</v>
      </c>
      <c r="H24" s="64">
        <f t="shared" si="0"/>
        <v>0</v>
      </c>
      <c r="L24" s="1">
        <f t="shared" si="1"/>
        <v>9.8279999999999994</v>
      </c>
      <c r="M24"/>
    </row>
    <row r="25" spans="1:13" s="1" customFormat="1" ht="20.85" customHeight="1" x14ac:dyDescent="0.2">
      <c r="A25" s="7"/>
      <c r="B25" s="60" t="s">
        <v>4</v>
      </c>
      <c r="C25" s="54">
        <v>10.7</v>
      </c>
      <c r="D25" s="5">
        <f t="shared" si="3"/>
        <v>0</v>
      </c>
      <c r="F25" s="31"/>
      <c r="G25" s="67">
        <v>0.1</v>
      </c>
      <c r="H25" s="64">
        <f t="shared" si="0"/>
        <v>0</v>
      </c>
      <c r="L25" s="1">
        <f t="shared" si="1"/>
        <v>11.234999999999999</v>
      </c>
      <c r="M25"/>
    </row>
    <row r="26" spans="1:13" s="1" customFormat="1" ht="20.100000000000001" customHeight="1" x14ac:dyDescent="0.25">
      <c r="A26" s="9"/>
      <c r="B26" s="23" t="s">
        <v>13</v>
      </c>
      <c r="C26" s="88">
        <f>SUM(C22:C25)</f>
        <v>322.44</v>
      </c>
      <c r="D26" s="5">
        <f t="shared" si="3"/>
        <v>0</v>
      </c>
      <c r="F26" s="31"/>
      <c r="G26" s="52">
        <v>2.5</v>
      </c>
      <c r="H26" s="64">
        <f t="shared" si="0"/>
        <v>0</v>
      </c>
      <c r="L26" s="1">
        <f t="shared" si="1"/>
        <v>338.56200000000001</v>
      </c>
      <c r="M26"/>
    </row>
    <row r="27" spans="1:13" s="1" customFormat="1" ht="20.100000000000001" customHeight="1" x14ac:dyDescent="0.2">
      <c r="A27" s="7"/>
      <c r="B27" s="58" t="s">
        <v>43</v>
      </c>
      <c r="C27" s="54">
        <v>9.82</v>
      </c>
      <c r="D27" s="5">
        <f t="shared" si="3"/>
        <v>0</v>
      </c>
      <c r="E27" s="48"/>
      <c r="F27" s="31"/>
      <c r="G27" s="65">
        <v>0.1</v>
      </c>
      <c r="H27" s="64">
        <f t="shared" si="0"/>
        <v>0</v>
      </c>
      <c r="L27" s="1">
        <f t="shared" si="1"/>
        <v>10.311</v>
      </c>
      <c r="M27"/>
    </row>
    <row r="28" spans="1:13" s="1" customFormat="1" ht="20.100000000000001" customHeight="1" x14ac:dyDescent="0.2">
      <c r="A28" s="7"/>
      <c r="B28" s="53" t="s">
        <v>45</v>
      </c>
      <c r="C28" s="54">
        <v>24.83</v>
      </c>
      <c r="D28" s="5">
        <f t="shared" si="3"/>
        <v>0</v>
      </c>
      <c r="E28" s="48"/>
      <c r="F28" s="31"/>
      <c r="G28" s="64">
        <v>0.1</v>
      </c>
      <c r="H28" s="64">
        <f t="shared" si="0"/>
        <v>0</v>
      </c>
      <c r="L28" s="1">
        <f t="shared" si="1"/>
        <v>26.0715</v>
      </c>
      <c r="M28"/>
    </row>
    <row r="29" spans="1:13" s="1" customFormat="1" ht="20.100000000000001" customHeight="1" x14ac:dyDescent="0.2">
      <c r="A29" s="7"/>
      <c r="B29" s="53" t="s">
        <v>37</v>
      </c>
      <c r="C29" s="54">
        <v>63.67</v>
      </c>
      <c r="D29" s="21">
        <f t="shared" ref="D29" si="7">A28*C28</f>
        <v>0</v>
      </c>
      <c r="E29" s="48"/>
      <c r="F29" s="31"/>
      <c r="G29" s="64">
        <v>2.1</v>
      </c>
      <c r="H29" s="64">
        <f t="shared" si="0"/>
        <v>0</v>
      </c>
      <c r="L29" s="1">
        <f t="shared" si="1"/>
        <v>66.853500000000011</v>
      </c>
      <c r="M29"/>
    </row>
    <row r="30" spans="1:13" s="1" customFormat="1" ht="19.5" customHeight="1" x14ac:dyDescent="0.2">
      <c r="A30" s="7"/>
      <c r="B30" s="53" t="s">
        <v>79</v>
      </c>
      <c r="C30" s="54">
        <v>29.42</v>
      </c>
      <c r="D30" s="5">
        <f t="shared" ref="D30" si="8">C30*A30</f>
        <v>0</v>
      </c>
      <c r="F30" s="31"/>
      <c r="G30" s="64">
        <v>0.3</v>
      </c>
      <c r="H30" s="64">
        <f t="shared" si="0"/>
        <v>0</v>
      </c>
      <c r="L30" s="1">
        <f t="shared" si="1"/>
        <v>30.891000000000002</v>
      </c>
      <c r="M30"/>
    </row>
    <row r="31" spans="1:13" s="1" customFormat="1" ht="19.149999999999999" customHeight="1" x14ac:dyDescent="0.2">
      <c r="A31" s="7"/>
      <c r="B31" s="53" t="s">
        <v>44</v>
      </c>
      <c r="C31" s="54">
        <v>20.37</v>
      </c>
      <c r="D31" s="5">
        <f t="shared" ref="D31" si="9">A31*C31</f>
        <v>0</v>
      </c>
      <c r="F31" s="31"/>
      <c r="G31" s="68">
        <v>0.1</v>
      </c>
      <c r="H31" s="64">
        <f t="shared" si="0"/>
        <v>0</v>
      </c>
      <c r="L31" s="1">
        <f t="shared" si="1"/>
        <v>21.388500000000001</v>
      </c>
      <c r="M31"/>
    </row>
    <row r="32" spans="1:13" s="1" customFormat="1" ht="22.15" customHeight="1" x14ac:dyDescent="0.2">
      <c r="A32" s="7"/>
      <c r="B32" s="58" t="s">
        <v>51</v>
      </c>
      <c r="C32" s="54">
        <v>66.849999999999994</v>
      </c>
      <c r="D32" s="5">
        <f t="shared" si="3"/>
        <v>0</v>
      </c>
      <c r="E32" s="48"/>
      <c r="F32" s="31"/>
      <c r="G32" s="67">
        <v>0.3</v>
      </c>
      <c r="H32" s="64">
        <f t="shared" si="0"/>
        <v>0</v>
      </c>
      <c r="L32" s="1">
        <f t="shared" si="1"/>
        <v>70.192499999999995</v>
      </c>
      <c r="M32"/>
    </row>
    <row r="33" spans="1:13" s="1" customFormat="1" ht="20.85" customHeight="1" x14ac:dyDescent="0.2">
      <c r="A33" s="7"/>
      <c r="B33" s="61" t="s">
        <v>31</v>
      </c>
      <c r="C33" s="54">
        <v>19.850000000000001</v>
      </c>
      <c r="D33" s="5">
        <f t="shared" si="3"/>
        <v>0</v>
      </c>
      <c r="E33" s="48"/>
      <c r="F33" s="31"/>
      <c r="G33" s="65">
        <v>2.1</v>
      </c>
      <c r="H33" s="64">
        <f t="shared" si="0"/>
        <v>0</v>
      </c>
      <c r="L33" s="1">
        <f t="shared" si="1"/>
        <v>20.842500000000001</v>
      </c>
      <c r="M33"/>
    </row>
    <row r="34" spans="1:13" s="1" customFormat="1" ht="20.100000000000001" customHeight="1" x14ac:dyDescent="0.25">
      <c r="A34" s="9"/>
      <c r="B34" s="23" t="s">
        <v>14</v>
      </c>
      <c r="C34" s="88">
        <f>SUM(C27:C33)</f>
        <v>234.80999999999997</v>
      </c>
      <c r="D34" s="5">
        <f t="shared" si="3"/>
        <v>0</v>
      </c>
      <c r="F34" s="31"/>
      <c r="G34" s="65">
        <v>2.6</v>
      </c>
      <c r="H34" s="64">
        <f t="shared" si="0"/>
        <v>0</v>
      </c>
      <c r="L34" s="1">
        <f t="shared" si="1"/>
        <v>246.55049999999997</v>
      </c>
      <c r="M34"/>
    </row>
    <row r="35" spans="1:13" s="1" customFormat="1" ht="20.100000000000001" customHeight="1" x14ac:dyDescent="0.2">
      <c r="A35" s="7"/>
      <c r="B35" s="53" t="s">
        <v>53</v>
      </c>
      <c r="C35" s="54">
        <v>86.59</v>
      </c>
      <c r="D35" s="5">
        <f t="shared" si="3"/>
        <v>0</v>
      </c>
      <c r="E35" s="48"/>
      <c r="F35" s="31"/>
      <c r="G35" s="65">
        <v>0.6</v>
      </c>
      <c r="H35" s="64">
        <f t="shared" ref="H35:H59" si="10">A35*G35</f>
        <v>0</v>
      </c>
      <c r="L35" s="1">
        <f t="shared" si="1"/>
        <v>90.919500000000014</v>
      </c>
      <c r="M35"/>
    </row>
    <row r="36" spans="1:13" s="1" customFormat="1" ht="20.100000000000001" customHeight="1" x14ac:dyDescent="0.2">
      <c r="A36" s="7"/>
      <c r="B36" s="60" t="s">
        <v>25</v>
      </c>
      <c r="C36" s="54">
        <v>8.4499999999999993</v>
      </c>
      <c r="D36" s="5">
        <f t="shared" si="3"/>
        <v>0</v>
      </c>
      <c r="F36" s="31"/>
      <c r="G36" s="65">
        <v>0.1</v>
      </c>
      <c r="H36" s="64">
        <f t="shared" si="10"/>
        <v>0</v>
      </c>
      <c r="L36" s="1">
        <f t="shared" si="1"/>
        <v>8.8725000000000005</v>
      </c>
      <c r="M36"/>
    </row>
    <row r="37" spans="1:13" s="1" customFormat="1" ht="20.100000000000001" customHeight="1" x14ac:dyDescent="0.2">
      <c r="A37" s="7"/>
      <c r="B37" s="60" t="s">
        <v>26</v>
      </c>
      <c r="C37" s="54">
        <v>16.04</v>
      </c>
      <c r="D37" s="5">
        <f t="shared" si="3"/>
        <v>0</v>
      </c>
      <c r="F37" s="31"/>
      <c r="G37" s="65">
        <v>0.1</v>
      </c>
      <c r="H37" s="64">
        <f t="shared" si="10"/>
        <v>0</v>
      </c>
      <c r="L37" s="1">
        <f t="shared" si="1"/>
        <v>16.841999999999999</v>
      </c>
      <c r="M37"/>
    </row>
    <row r="38" spans="1:13" s="1" customFormat="1" ht="20.100000000000001" customHeight="1" x14ac:dyDescent="0.2">
      <c r="A38" s="7"/>
      <c r="B38" s="53" t="s">
        <v>41</v>
      </c>
      <c r="C38" s="54">
        <v>12.74</v>
      </c>
      <c r="D38" s="21">
        <f t="shared" ref="D38" si="11">A37*C37</f>
        <v>0</v>
      </c>
      <c r="F38" s="31"/>
      <c r="G38" s="64">
        <v>0.1</v>
      </c>
      <c r="H38" s="64">
        <f t="shared" si="10"/>
        <v>0</v>
      </c>
      <c r="L38" s="1">
        <f t="shared" si="1"/>
        <v>13.377000000000001</v>
      </c>
      <c r="M38"/>
    </row>
    <row r="39" spans="1:13" s="1" customFormat="1" ht="20.100000000000001" customHeight="1" x14ac:dyDescent="0.2">
      <c r="A39" s="7"/>
      <c r="B39" s="60" t="s">
        <v>27</v>
      </c>
      <c r="C39" s="54">
        <v>5.34</v>
      </c>
      <c r="D39" s="5">
        <f t="shared" ref="D39" si="12">C39*A39</f>
        <v>0</v>
      </c>
      <c r="F39" s="31"/>
      <c r="G39" s="67">
        <v>0.1</v>
      </c>
      <c r="H39" s="64">
        <f t="shared" si="10"/>
        <v>0</v>
      </c>
      <c r="L39" s="1">
        <f t="shared" si="1"/>
        <v>5.6070000000000002</v>
      </c>
      <c r="M39"/>
    </row>
    <row r="40" spans="1:13" s="1" customFormat="1" ht="20.85" customHeight="1" x14ac:dyDescent="0.2">
      <c r="A40" s="7"/>
      <c r="B40" s="53" t="s">
        <v>38</v>
      </c>
      <c r="C40" s="54">
        <v>7.35</v>
      </c>
      <c r="D40" s="5">
        <f t="shared" ref="D40" si="13">A40*C40</f>
        <v>0</v>
      </c>
      <c r="F40" s="31"/>
      <c r="G40" s="45">
        <v>0.1</v>
      </c>
      <c r="H40" s="64">
        <f t="shared" si="10"/>
        <v>0</v>
      </c>
      <c r="L40" s="1">
        <f t="shared" si="1"/>
        <v>7.7175000000000002</v>
      </c>
      <c r="M40"/>
    </row>
    <row r="41" spans="1:13" s="1" customFormat="1" ht="20.85" customHeight="1" x14ac:dyDescent="0.25">
      <c r="A41" s="9"/>
      <c r="B41" s="23" t="s">
        <v>15</v>
      </c>
      <c r="C41" s="88">
        <f>SUM(C35:C40)</f>
        <v>136.51</v>
      </c>
      <c r="D41" s="5">
        <f t="shared" si="3"/>
        <v>0</v>
      </c>
      <c r="F41" s="31"/>
      <c r="G41" s="69">
        <v>2.5</v>
      </c>
      <c r="H41" s="64">
        <f t="shared" si="10"/>
        <v>0</v>
      </c>
      <c r="L41" s="1">
        <f t="shared" si="1"/>
        <v>143.3355</v>
      </c>
      <c r="M41"/>
    </row>
    <row r="42" spans="1:13" s="1" customFormat="1" ht="20.85" customHeight="1" x14ac:dyDescent="0.2">
      <c r="A42" s="7"/>
      <c r="B42" s="53" t="s">
        <v>65</v>
      </c>
      <c r="C42" s="62">
        <v>224.62</v>
      </c>
      <c r="D42" s="5">
        <f t="shared" si="3"/>
        <v>0</v>
      </c>
      <c r="F42" s="31"/>
      <c r="G42" s="70">
        <v>24</v>
      </c>
      <c r="H42" s="64">
        <f t="shared" si="10"/>
        <v>0</v>
      </c>
      <c r="L42" s="1">
        <f t="shared" si="1"/>
        <v>235.85100000000003</v>
      </c>
      <c r="M42"/>
    </row>
    <row r="43" spans="1:13" s="1" customFormat="1" ht="20.85" customHeight="1" x14ac:dyDescent="0.2">
      <c r="A43" s="7"/>
      <c r="B43" s="61" t="s">
        <v>23</v>
      </c>
      <c r="C43" s="62">
        <v>13.38</v>
      </c>
      <c r="D43" s="5">
        <f t="shared" si="3"/>
        <v>0</v>
      </c>
      <c r="F43" s="31"/>
      <c r="G43" s="71">
        <v>0.3</v>
      </c>
      <c r="H43" s="64">
        <f t="shared" si="10"/>
        <v>0</v>
      </c>
      <c r="L43" s="1">
        <f t="shared" si="1"/>
        <v>14.049000000000001</v>
      </c>
      <c r="M43"/>
    </row>
    <row r="44" spans="1:13" s="1" customFormat="1" ht="20.85" customHeight="1" x14ac:dyDescent="0.25">
      <c r="A44" s="7"/>
      <c r="B44" s="61"/>
      <c r="C44" s="89">
        <f>SUM(C42:C43)</f>
        <v>238</v>
      </c>
      <c r="D44" s="5"/>
      <c r="F44" s="31"/>
      <c r="G44" s="71"/>
      <c r="H44" s="64"/>
      <c r="L44" s="1">
        <f t="shared" si="1"/>
        <v>249.9</v>
      </c>
      <c r="M44"/>
    </row>
    <row r="45" spans="1:13" s="1" customFormat="1" ht="20.85" customHeight="1" x14ac:dyDescent="0.2">
      <c r="A45" s="44"/>
      <c r="B45" s="80" t="s">
        <v>28</v>
      </c>
      <c r="C45" s="20">
        <f>C3+C13+C16+C21+C26+C34+C41+C44</f>
        <v>2013.93</v>
      </c>
      <c r="D45" s="5">
        <f t="shared" si="3"/>
        <v>0</v>
      </c>
      <c r="E45" s="39" t="s">
        <v>29</v>
      </c>
      <c r="F45" s="40"/>
      <c r="G45" s="52"/>
      <c r="H45" s="64">
        <f t="shared" si="10"/>
        <v>0</v>
      </c>
      <c r="L45" s="1">
        <f t="shared" si="1"/>
        <v>2114.6265000000003</v>
      </c>
      <c r="M45"/>
    </row>
    <row r="46" spans="1:13" s="1" customFormat="1" ht="43.5" customHeight="1" x14ac:dyDescent="0.25">
      <c r="A46" s="7"/>
      <c r="B46" s="81" t="s">
        <v>82</v>
      </c>
      <c r="C46" s="96">
        <v>1984.5</v>
      </c>
      <c r="D46" s="46">
        <f>A46*C46</f>
        <v>0</v>
      </c>
      <c r="E46" s="85" t="s">
        <v>77</v>
      </c>
      <c r="F46" s="31"/>
      <c r="G46" s="68"/>
      <c r="H46" s="64">
        <f t="shared" si="10"/>
        <v>0</v>
      </c>
      <c r="L46" s="1">
        <f t="shared" si="1"/>
        <v>2083.7249999999999</v>
      </c>
      <c r="M46"/>
    </row>
    <row r="47" spans="1:13" ht="18.75" customHeight="1" x14ac:dyDescent="0.2">
      <c r="A47" s="11"/>
      <c r="B47" s="16" t="s">
        <v>8</v>
      </c>
      <c r="C47" s="4"/>
      <c r="D47" s="5"/>
      <c r="E47" s="41" t="s">
        <v>30</v>
      </c>
      <c r="F47" s="40"/>
      <c r="G47" s="52"/>
      <c r="H47" s="64">
        <f t="shared" si="10"/>
        <v>0</v>
      </c>
      <c r="L47" s="1">
        <f t="shared" si="1"/>
        <v>0</v>
      </c>
    </row>
    <row r="48" spans="1:13" ht="20.100000000000001" customHeight="1" x14ac:dyDescent="0.2">
      <c r="A48" s="44"/>
      <c r="B48" s="37" t="s">
        <v>22</v>
      </c>
      <c r="C48" s="20"/>
      <c r="D48" s="21"/>
      <c r="E48" s="1"/>
      <c r="F48" s="31"/>
      <c r="G48" s="52"/>
      <c r="H48" s="64">
        <f t="shared" si="10"/>
        <v>0</v>
      </c>
      <c r="L48" s="1">
        <f t="shared" si="1"/>
        <v>0</v>
      </c>
    </row>
    <row r="49" spans="1:13" ht="19.149999999999999" customHeight="1" x14ac:dyDescent="0.2">
      <c r="A49" s="14"/>
      <c r="B49" s="6" t="s">
        <v>5</v>
      </c>
      <c r="C49" s="4">
        <v>13.38</v>
      </c>
      <c r="D49" s="5">
        <f>C49*A49</f>
        <v>0</v>
      </c>
      <c r="F49" s="31"/>
      <c r="G49" s="68">
        <v>2.1</v>
      </c>
      <c r="H49" s="64">
        <f t="shared" si="10"/>
        <v>0</v>
      </c>
      <c r="L49" s="1">
        <f t="shared" si="1"/>
        <v>14.049000000000001</v>
      </c>
    </row>
    <row r="50" spans="1:13" ht="20.100000000000001" customHeight="1" x14ac:dyDescent="0.2">
      <c r="A50" s="14"/>
      <c r="B50" s="47" t="s">
        <v>33</v>
      </c>
      <c r="C50" s="4">
        <v>6.7</v>
      </c>
      <c r="D50" s="5">
        <f t="shared" ref="D50" si="14">C50*A50</f>
        <v>0</v>
      </c>
      <c r="E50" s="49"/>
      <c r="F50" s="31"/>
      <c r="G50" s="68">
        <v>0.01</v>
      </c>
      <c r="H50" s="64">
        <f t="shared" si="10"/>
        <v>0</v>
      </c>
      <c r="L50" s="1">
        <f t="shared" si="1"/>
        <v>7.0350000000000001</v>
      </c>
    </row>
    <row r="51" spans="1:13" ht="19.5" customHeight="1" x14ac:dyDescent="0.2">
      <c r="A51" s="15"/>
      <c r="B51" s="47" t="s">
        <v>52</v>
      </c>
      <c r="C51" s="4">
        <v>12.74</v>
      </c>
      <c r="D51" s="5">
        <f t="shared" ref="D51:D73" si="15">C51*A51</f>
        <v>0</v>
      </c>
      <c r="E51" s="49"/>
      <c r="F51" s="31"/>
      <c r="G51" s="68">
        <v>3</v>
      </c>
      <c r="H51" s="64">
        <f t="shared" si="10"/>
        <v>0</v>
      </c>
      <c r="L51" s="1">
        <f t="shared" si="1"/>
        <v>13.377000000000001</v>
      </c>
    </row>
    <row r="52" spans="1:13" ht="20.100000000000001" customHeight="1" x14ac:dyDescent="0.2">
      <c r="A52" s="15"/>
      <c r="B52" s="47" t="s">
        <v>66</v>
      </c>
      <c r="C52" s="94">
        <v>14.7</v>
      </c>
      <c r="D52" s="5">
        <f t="shared" si="15"/>
        <v>0</v>
      </c>
      <c r="E52" s="49"/>
      <c r="F52" s="31"/>
      <c r="G52" s="68">
        <v>0.2</v>
      </c>
      <c r="H52" s="64">
        <f t="shared" si="10"/>
        <v>0</v>
      </c>
      <c r="L52" s="1">
        <f t="shared" si="1"/>
        <v>15.435</v>
      </c>
    </row>
    <row r="53" spans="1:13" ht="20.100000000000001" customHeight="1" x14ac:dyDescent="0.2">
      <c r="A53" s="14"/>
      <c r="B53" s="6" t="s">
        <v>32</v>
      </c>
      <c r="C53" s="94">
        <v>25.47</v>
      </c>
      <c r="D53" s="5">
        <f t="shared" si="15"/>
        <v>0</v>
      </c>
      <c r="F53" s="31"/>
      <c r="G53" s="68">
        <v>0.1</v>
      </c>
      <c r="H53" s="64">
        <f t="shared" si="10"/>
        <v>0</v>
      </c>
      <c r="L53" s="1">
        <f t="shared" si="1"/>
        <v>26.743500000000001</v>
      </c>
    </row>
    <row r="54" spans="1:13" ht="19.5" customHeight="1" x14ac:dyDescent="0.2">
      <c r="A54" s="14"/>
      <c r="B54" s="47" t="s">
        <v>67</v>
      </c>
      <c r="C54" s="94">
        <v>15.38</v>
      </c>
      <c r="D54" s="5">
        <f t="shared" si="15"/>
        <v>0</v>
      </c>
      <c r="F54" s="31"/>
      <c r="G54" s="68">
        <v>0.3</v>
      </c>
      <c r="H54" s="64">
        <f t="shared" si="10"/>
        <v>0</v>
      </c>
      <c r="L54" s="1">
        <f t="shared" si="1"/>
        <v>16.149000000000001</v>
      </c>
    </row>
    <row r="55" spans="1:13" ht="20.25" customHeight="1" x14ac:dyDescent="0.2">
      <c r="A55" s="14"/>
      <c r="B55" s="6" t="s">
        <v>21</v>
      </c>
      <c r="C55" s="4">
        <v>30.88</v>
      </c>
      <c r="D55" s="5">
        <f t="shared" si="15"/>
        <v>0</v>
      </c>
      <c r="F55" s="31"/>
      <c r="G55" s="68">
        <v>0.5</v>
      </c>
      <c r="H55" s="64">
        <f t="shared" si="10"/>
        <v>0</v>
      </c>
      <c r="L55" s="1">
        <f t="shared" si="1"/>
        <v>32.423999999999999</v>
      </c>
    </row>
    <row r="56" spans="1:13" s="24" customFormat="1" ht="19.5" customHeight="1" x14ac:dyDescent="0.2">
      <c r="A56" s="26"/>
      <c r="B56" s="6" t="s">
        <v>7</v>
      </c>
      <c r="C56" s="4">
        <v>22.73</v>
      </c>
      <c r="D56" s="5">
        <f>C56*A56</f>
        <v>0</v>
      </c>
      <c r="E56" s="34"/>
      <c r="F56" s="31"/>
      <c r="G56" s="68">
        <v>0.6</v>
      </c>
      <c r="H56" s="64">
        <f t="shared" si="10"/>
        <v>0</v>
      </c>
      <c r="L56" s="1">
        <f t="shared" si="1"/>
        <v>23.866500000000002</v>
      </c>
      <c r="M56"/>
    </row>
    <row r="57" spans="1:13" ht="20.100000000000001" customHeight="1" x14ac:dyDescent="0.2">
      <c r="A57" s="14"/>
      <c r="B57" s="47" t="s">
        <v>34</v>
      </c>
      <c r="C57" s="4">
        <v>112.31</v>
      </c>
      <c r="D57" s="5">
        <f t="shared" si="15"/>
        <v>0</v>
      </c>
      <c r="F57" s="31"/>
      <c r="G57" s="68">
        <v>12</v>
      </c>
      <c r="H57" s="64">
        <f t="shared" si="10"/>
        <v>0</v>
      </c>
      <c r="L57" s="1">
        <f t="shared" si="1"/>
        <v>117.92550000000001</v>
      </c>
    </row>
    <row r="58" spans="1:13" ht="20.100000000000001" customHeight="1" x14ac:dyDescent="0.2">
      <c r="A58" s="14"/>
      <c r="B58" s="6" t="s">
        <v>6</v>
      </c>
      <c r="C58" s="4">
        <v>145.16</v>
      </c>
      <c r="D58" s="5">
        <f t="shared" si="15"/>
        <v>0</v>
      </c>
      <c r="F58" s="31"/>
      <c r="G58" s="68">
        <v>3.5</v>
      </c>
      <c r="H58" s="64">
        <f t="shared" si="10"/>
        <v>0</v>
      </c>
      <c r="L58" s="1">
        <f t="shared" si="1"/>
        <v>152.41800000000001</v>
      </c>
    </row>
    <row r="59" spans="1:13" s="24" customFormat="1" ht="22.5" customHeight="1" x14ac:dyDescent="0.3">
      <c r="A59" s="35"/>
      <c r="B59" s="82" t="s">
        <v>18</v>
      </c>
      <c r="C59" s="4"/>
      <c r="D59" s="5"/>
      <c r="E59" s="34"/>
      <c r="F59" s="31"/>
      <c r="G59" s="68"/>
      <c r="H59" s="64">
        <f t="shared" si="10"/>
        <v>0</v>
      </c>
      <c r="L59" s="1">
        <f t="shared" si="1"/>
        <v>0</v>
      </c>
      <c r="M59"/>
    </row>
    <row r="60" spans="1:13" ht="19.5" customHeight="1" x14ac:dyDescent="0.2">
      <c r="A60" s="14"/>
      <c r="B60" s="90" t="s">
        <v>80</v>
      </c>
      <c r="C60" s="91">
        <v>355.76</v>
      </c>
      <c r="D60" s="92">
        <f t="shared" ref="D60" si="16">C60*A60</f>
        <v>0</v>
      </c>
      <c r="F60" s="31"/>
      <c r="G60" s="52">
        <v>45</v>
      </c>
      <c r="H60" s="64">
        <f t="shared" ref="H60" si="17">A60*G60</f>
        <v>0</v>
      </c>
      <c r="L60" s="1">
        <f t="shared" si="1"/>
        <v>373.548</v>
      </c>
    </row>
    <row r="61" spans="1:13" ht="18" customHeight="1" x14ac:dyDescent="0.2">
      <c r="A61" s="14"/>
      <c r="B61" s="47" t="s">
        <v>54</v>
      </c>
      <c r="C61" s="4">
        <v>60.17</v>
      </c>
      <c r="D61" s="5">
        <f t="shared" si="15"/>
        <v>0</v>
      </c>
      <c r="E61" s="49"/>
      <c r="F61" s="31"/>
      <c r="G61" s="70">
        <v>5.5</v>
      </c>
      <c r="H61" s="64">
        <f t="shared" ref="H61:H81" si="18">A61*G61</f>
        <v>0</v>
      </c>
      <c r="L61" s="1">
        <f t="shared" ref="L61:L73" si="19">C61*1.05</f>
        <v>63.178500000000007</v>
      </c>
    </row>
    <row r="62" spans="1:13" ht="20.100000000000001" customHeight="1" x14ac:dyDescent="0.2">
      <c r="A62" s="14"/>
      <c r="B62" s="90" t="s">
        <v>68</v>
      </c>
      <c r="C62" s="93">
        <v>726.44</v>
      </c>
      <c r="D62" s="92">
        <f t="shared" si="15"/>
        <v>0</v>
      </c>
      <c r="F62" s="31"/>
      <c r="G62" s="68"/>
      <c r="H62" s="64">
        <f t="shared" si="18"/>
        <v>0</v>
      </c>
      <c r="L62" s="1">
        <f t="shared" si="19"/>
        <v>762.76200000000006</v>
      </c>
    </row>
    <row r="63" spans="1:13" ht="19.5" customHeight="1" x14ac:dyDescent="0.2">
      <c r="A63" s="14"/>
      <c r="B63" s="6" t="s">
        <v>55</v>
      </c>
      <c r="C63" s="95">
        <v>12.73</v>
      </c>
      <c r="D63" s="5">
        <f t="shared" si="15"/>
        <v>0</v>
      </c>
      <c r="F63" s="31"/>
      <c r="G63" s="68">
        <v>0.2</v>
      </c>
      <c r="H63" s="64">
        <f t="shared" si="18"/>
        <v>0</v>
      </c>
      <c r="L63" s="1">
        <f t="shared" si="19"/>
        <v>13.3665</v>
      </c>
    </row>
    <row r="64" spans="1:13" ht="19.5" customHeight="1" x14ac:dyDescent="0.2">
      <c r="A64" s="14"/>
      <c r="B64" s="12" t="s">
        <v>56</v>
      </c>
      <c r="C64" s="4">
        <v>19.11</v>
      </c>
      <c r="D64" s="5">
        <f t="shared" si="15"/>
        <v>0</v>
      </c>
      <c r="F64" s="31"/>
      <c r="G64" s="52"/>
      <c r="H64" s="64">
        <f t="shared" si="18"/>
        <v>0</v>
      </c>
      <c r="L64" s="1">
        <f t="shared" si="19"/>
        <v>20.0655</v>
      </c>
    </row>
    <row r="65" spans="1:12" ht="20.100000000000001" customHeight="1" x14ac:dyDescent="0.2">
      <c r="A65" s="14"/>
      <c r="B65" s="6" t="s">
        <v>57</v>
      </c>
      <c r="C65" s="4">
        <v>186.78</v>
      </c>
      <c r="D65" s="5">
        <f t="shared" si="15"/>
        <v>0</v>
      </c>
      <c r="F65" s="31"/>
      <c r="G65" s="52">
        <v>8</v>
      </c>
      <c r="H65" s="64">
        <f t="shared" si="18"/>
        <v>0</v>
      </c>
      <c r="L65" s="1">
        <f t="shared" si="19"/>
        <v>196.119</v>
      </c>
    </row>
    <row r="66" spans="1:12" ht="20.100000000000001" customHeight="1" x14ac:dyDescent="0.2">
      <c r="A66" s="14"/>
      <c r="B66" s="47" t="s">
        <v>58</v>
      </c>
      <c r="C66" s="4">
        <v>194.98</v>
      </c>
      <c r="D66" s="5">
        <f t="shared" si="15"/>
        <v>0</v>
      </c>
      <c r="F66" s="31"/>
      <c r="G66" s="52">
        <v>10.5</v>
      </c>
      <c r="H66" s="64">
        <f t="shared" si="18"/>
        <v>0</v>
      </c>
      <c r="L66" s="1">
        <f t="shared" si="19"/>
        <v>204.72899999999998</v>
      </c>
    </row>
    <row r="67" spans="1:12" ht="20.100000000000001" customHeight="1" x14ac:dyDescent="0.2">
      <c r="A67" s="14"/>
      <c r="B67" s="47" t="s">
        <v>73</v>
      </c>
      <c r="C67" s="4">
        <v>80.64</v>
      </c>
      <c r="D67" s="5">
        <f t="shared" si="15"/>
        <v>0</v>
      </c>
      <c r="F67" s="31"/>
      <c r="G67" s="52">
        <v>4</v>
      </c>
      <c r="H67" s="64">
        <f t="shared" si="18"/>
        <v>0</v>
      </c>
      <c r="L67" s="1">
        <f t="shared" si="19"/>
        <v>84.672000000000011</v>
      </c>
    </row>
    <row r="68" spans="1:12" ht="20.100000000000001" customHeight="1" x14ac:dyDescent="0.2">
      <c r="A68" s="14"/>
      <c r="B68" s="6" t="s">
        <v>59</v>
      </c>
      <c r="C68" s="4">
        <v>30.11</v>
      </c>
      <c r="D68" s="5">
        <f t="shared" si="15"/>
        <v>0</v>
      </c>
      <c r="F68" s="31"/>
      <c r="G68" s="52"/>
      <c r="H68" s="64">
        <f t="shared" si="18"/>
        <v>0</v>
      </c>
      <c r="L68" s="1">
        <f t="shared" si="19"/>
        <v>31.615500000000001</v>
      </c>
    </row>
    <row r="69" spans="1:12" ht="20.100000000000001" customHeight="1" x14ac:dyDescent="0.2">
      <c r="A69" s="14"/>
      <c r="B69" s="47" t="s">
        <v>75</v>
      </c>
      <c r="C69" s="4">
        <v>82.9</v>
      </c>
      <c r="D69" s="5">
        <f t="shared" si="15"/>
        <v>0</v>
      </c>
      <c r="F69" s="31"/>
      <c r="G69" s="52">
        <v>12.5</v>
      </c>
      <c r="H69" s="64">
        <f t="shared" si="18"/>
        <v>0</v>
      </c>
      <c r="L69" s="1">
        <f t="shared" si="19"/>
        <v>87.045000000000016</v>
      </c>
    </row>
    <row r="70" spans="1:12" ht="20.25" customHeight="1" x14ac:dyDescent="0.2">
      <c r="A70" s="14"/>
      <c r="B70" s="6" t="s">
        <v>60</v>
      </c>
      <c r="C70" s="13">
        <v>29.41</v>
      </c>
      <c r="D70" s="5">
        <f t="shared" si="15"/>
        <v>0</v>
      </c>
      <c r="F70" s="31"/>
      <c r="G70" s="52">
        <v>5.5</v>
      </c>
      <c r="H70" s="64">
        <f t="shared" si="18"/>
        <v>0</v>
      </c>
      <c r="L70" s="1">
        <f t="shared" si="19"/>
        <v>30.880500000000001</v>
      </c>
    </row>
    <row r="71" spans="1:12" ht="19.5" customHeight="1" x14ac:dyDescent="0.2">
      <c r="A71" s="35"/>
      <c r="B71" s="16" t="s">
        <v>61</v>
      </c>
      <c r="C71" s="13"/>
      <c r="D71" s="5"/>
      <c r="F71" s="31"/>
      <c r="G71" s="72"/>
      <c r="H71" s="64">
        <f t="shared" si="18"/>
        <v>0</v>
      </c>
      <c r="L71" s="1">
        <f t="shared" si="19"/>
        <v>0</v>
      </c>
    </row>
    <row r="72" spans="1:12" ht="19.5" customHeight="1" x14ac:dyDescent="0.2">
      <c r="A72" s="14"/>
      <c r="B72" s="50" t="s">
        <v>62</v>
      </c>
      <c r="C72" s="4">
        <v>6.02</v>
      </c>
      <c r="D72" s="5">
        <f t="shared" si="15"/>
        <v>0</v>
      </c>
      <c r="G72" s="52">
        <v>0.2</v>
      </c>
      <c r="H72" s="64">
        <f t="shared" si="18"/>
        <v>0</v>
      </c>
      <c r="L72" s="1">
        <f t="shared" si="19"/>
        <v>6.3209999999999997</v>
      </c>
    </row>
    <row r="73" spans="1:12" ht="21.75" customHeight="1" x14ac:dyDescent="0.2">
      <c r="B73" s="51" t="s">
        <v>35</v>
      </c>
      <c r="C73" s="4">
        <v>37.44</v>
      </c>
      <c r="D73" s="5">
        <f t="shared" si="15"/>
        <v>0</v>
      </c>
      <c r="G73" s="52">
        <v>0.1</v>
      </c>
      <c r="H73" s="64">
        <f t="shared" si="18"/>
        <v>0</v>
      </c>
      <c r="L73" s="1">
        <f t="shared" si="19"/>
        <v>39.311999999999998</v>
      </c>
    </row>
    <row r="74" spans="1:12" ht="21.75" customHeight="1" x14ac:dyDescent="0.2">
      <c r="B74" s="78" t="s">
        <v>78</v>
      </c>
      <c r="C74" s="4"/>
      <c r="D74" s="5">
        <f>SUM(D3:D73)</f>
        <v>49.99</v>
      </c>
      <c r="G74" s="52"/>
      <c r="H74" s="64"/>
    </row>
    <row r="75" spans="1:12" ht="20.25" customHeight="1" x14ac:dyDescent="0.2">
      <c r="A75" s="10"/>
      <c r="B75" s="77" t="s">
        <v>17</v>
      </c>
      <c r="C75" s="4"/>
      <c r="D75" s="5">
        <f>D73/6</f>
        <v>0</v>
      </c>
      <c r="G75" s="68"/>
      <c r="H75" s="64">
        <f t="shared" si="18"/>
        <v>0</v>
      </c>
    </row>
    <row r="76" spans="1:12" ht="19.5" customHeight="1" x14ac:dyDescent="0.2">
      <c r="B76" s="28" t="s">
        <v>20</v>
      </c>
      <c r="C76" s="28" t="s">
        <v>16</v>
      </c>
      <c r="D76" s="29">
        <f>D73-D75</f>
        <v>0</v>
      </c>
      <c r="G76" s="68"/>
      <c r="H76" s="64">
        <f t="shared" si="18"/>
        <v>0</v>
      </c>
    </row>
    <row r="77" spans="1:12" ht="18" x14ac:dyDescent="0.25">
      <c r="B77" s="27"/>
      <c r="G77" s="25"/>
      <c r="H77" s="64">
        <f t="shared" si="18"/>
        <v>0</v>
      </c>
    </row>
    <row r="78" spans="1:12" x14ac:dyDescent="0.2">
      <c r="C78" s="36"/>
      <c r="G78" s="25"/>
      <c r="H78" s="64">
        <f t="shared" si="18"/>
        <v>0</v>
      </c>
    </row>
    <row r="79" spans="1:12" x14ac:dyDescent="0.2">
      <c r="G79" s="25"/>
      <c r="H79" s="64">
        <f t="shared" si="18"/>
        <v>0</v>
      </c>
    </row>
    <row r="80" spans="1:12" x14ac:dyDescent="0.2">
      <c r="G80" s="25"/>
      <c r="H80" s="64">
        <f t="shared" si="18"/>
        <v>0</v>
      </c>
    </row>
    <row r="81" spans="7:8" x14ac:dyDescent="0.2">
      <c r="G81" s="25"/>
      <c r="H81" s="64">
        <f t="shared" si="18"/>
        <v>0</v>
      </c>
    </row>
    <row r="82" spans="7:8" ht="13.5" thickBot="1" x14ac:dyDescent="0.25">
      <c r="G82" s="73"/>
      <c r="H82" s="74">
        <f>SUM(H4:H81)</f>
        <v>0</v>
      </c>
    </row>
    <row r="83" spans="7:8" ht="13.5" thickTop="1" x14ac:dyDescent="0.2">
      <c r="G83" s="72"/>
    </row>
    <row r="84" spans="7:8" x14ac:dyDescent="0.2">
      <c r="G84" s="75"/>
    </row>
    <row r="85" spans="7:8" ht="15.75" x14ac:dyDescent="0.25">
      <c r="G85" s="76"/>
    </row>
    <row r="86" spans="7:8" ht="15" x14ac:dyDescent="0.2">
      <c r="G86" s="77"/>
    </row>
    <row r="87" spans="7:8" ht="15" x14ac:dyDescent="0.2">
      <c r="G87" s="78"/>
    </row>
    <row r="88" spans="7:8" ht="15" x14ac:dyDescent="0.2">
      <c r="G88" s="78"/>
    </row>
    <row r="89" spans="7:8" ht="15" x14ac:dyDescent="0.2">
      <c r="G89" s="78"/>
    </row>
  </sheetData>
  <autoFilter ref="A2:D76" xr:uid="{00000000-0009-0000-0000-000000000000}"/>
  <phoneticPr fontId="0" type="noConversion"/>
  <pageMargins left="0.35433070866141736" right="0.19685039370078741" top="0.59055118110236227" bottom="0.59055118110236227" header="0.39370078740157483" footer="0.51181102362204722"/>
  <pageSetup paperSize="9" scale="80" orientation="portrait" horizontalDpi="4294967293" verticalDpi="4294967293" r:id="rId1"/>
  <headerFooter alignWithMargins="0">
    <oddHeader>&amp;CUnilander</oddHead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E177AC0852D4DAF018808D3DE7200" ma:contentTypeVersion="13" ma:contentTypeDescription="Create a new document." ma:contentTypeScope="" ma:versionID="a79265765d86ae19be25443b0a929d14">
  <xsd:schema xmlns:xsd="http://www.w3.org/2001/XMLSchema" xmlns:xs="http://www.w3.org/2001/XMLSchema" xmlns:p="http://schemas.microsoft.com/office/2006/metadata/properties" xmlns:ns2="6f7c06d3-3ed5-49b7-b8b0-cc4b276fab03" xmlns:ns3="1157f91c-da75-4344-a3b2-b4962b240ca1" targetNamespace="http://schemas.microsoft.com/office/2006/metadata/properties" ma:root="true" ma:fieldsID="8814f473ffe6b385f8cca313c3522baa" ns2:_="" ns3:_="">
    <xsd:import namespace="6f7c06d3-3ed5-49b7-b8b0-cc4b276fab03"/>
    <xsd:import namespace="1157f91c-da75-4344-a3b2-b4962b240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c06d3-3ed5-49b7-b8b0-cc4b276fa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7f91c-da75-4344-a3b2-b4962b240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8050F8-7D86-4048-B380-16B618E10E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2F9499-66F5-48CE-8842-47A1987BF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c06d3-3ed5-49b7-b8b0-cc4b276fab03"/>
    <ds:schemaRef ds:uri="1157f91c-da75-4344-a3b2-b4962b240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D43EFB-9E4C-473C-82B8-4E5C6741AC0E}">
  <ds:schemaRefs>
    <ds:schemaRef ds:uri="http://www.w3.org/XML/1998/namespace"/>
    <ds:schemaRef ds:uri="http://purl.org/dc/dcmitype/"/>
    <ds:schemaRef ds:uri="6f7c06d3-3ed5-49b7-b8b0-cc4b276fab03"/>
    <ds:schemaRef ds:uri="1157f91c-da75-4344-a3b2-b4962b240ca1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Ford Motor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cscaife1</dc:creator>
  <cp:lastModifiedBy>Jim Lawn</cp:lastModifiedBy>
  <cp:lastPrinted>2020-05-09T09:52:08Z</cp:lastPrinted>
  <dcterms:created xsi:type="dcterms:W3CDTF">2004-08-16T09:43:58Z</dcterms:created>
  <dcterms:modified xsi:type="dcterms:W3CDTF">2022-02-07T11:49:16Z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0x0101000B3E177AC0852D4DAF018808D3DE7200</vt:lpwstr>
  </property>
</Properties>
</file>